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A7636A3-B44E-4D22-9539-E76F8B853B6B}" xr6:coauthVersionLast="47" xr6:coauthVersionMax="47" xr10:uidLastSave="{00000000-0000-0000-0000-000000000000}"/>
  <bookViews>
    <workbookView xWindow="-108" yWindow="-108" windowWidth="23256" windowHeight="12576" xr2:uid="{00000000-000D-0000-FFFF-FFFF00000000}"/>
  </bookViews>
  <sheets>
    <sheet name="FC" sheetId="1" r:id="rId1"/>
    <sheet name="class of creditor" sheetId="3" r:id="rId2"/>
    <sheet name="OC" sheetId="2"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 l="1"/>
  <c r="F10" i="2"/>
  <c r="E10" i="2"/>
  <c r="F9" i="2"/>
  <c r="G13" i="1"/>
  <c r="H13" i="1"/>
  <c r="I13" i="1"/>
  <c r="J13" i="1"/>
  <c r="K13" i="1"/>
  <c r="L13" i="1"/>
  <c r="M13" i="1"/>
  <c r="N13" i="1"/>
  <c r="N11" i="1"/>
  <c r="L11" i="1"/>
  <c r="N10" i="1"/>
  <c r="K11" i="1"/>
  <c r="J11" i="1"/>
  <c r="L9" i="1"/>
  <c r="H9" i="1"/>
  <c r="O10" i="1" l="1"/>
  <c r="O11" i="1" l="1"/>
  <c r="J10" i="1"/>
  <c r="N9" i="1" l="1"/>
  <c r="J9" i="1"/>
  <c r="P9" i="1" l="1"/>
  <c r="O9" i="1"/>
  <c r="O12" i="3"/>
  <c r="N12" i="3"/>
  <c r="M12" i="3"/>
  <c r="L12" i="3"/>
  <c r="J12" i="3"/>
  <c r="I12" i="3"/>
  <c r="H12" i="3"/>
  <c r="F12" i="3"/>
  <c r="P10" i="1" l="1"/>
  <c r="P13" i="1" s="1"/>
  <c r="P11" i="1"/>
  <c r="F13" i="1"/>
</calcChain>
</file>

<file path=xl/sharedStrings.xml><?xml version="1.0" encoding="utf-8"?>
<sst xmlns="http://schemas.openxmlformats.org/spreadsheetml/2006/main" count="94" uniqueCount="56">
  <si>
    <t>I</t>
  </si>
  <si>
    <t>FINANCIAL CREDITORS - FORM C</t>
  </si>
  <si>
    <t>(A)</t>
  </si>
  <si>
    <t>Sr. no.</t>
  </si>
  <si>
    <t>Name</t>
  </si>
  <si>
    <t>Claimant (Secured/unsecured/contingent)</t>
  </si>
  <si>
    <t>Related party of the Corporate Debtor (Yes/No)</t>
  </si>
  <si>
    <t>Identification Number, if any</t>
  </si>
  <si>
    <t>Liability as per books of accounts</t>
  </si>
  <si>
    <t>Amount of Claim (Rs.)</t>
  </si>
  <si>
    <t>Amount of Claim Admitted (Rs.)  * see note below</t>
  </si>
  <si>
    <t>Amount under verification (Rs.)</t>
  </si>
  <si>
    <t>Voting Share (%) in CoC</t>
  </si>
  <si>
    <t>Total claims by creditors (principal amount) (a)</t>
  </si>
  <si>
    <t>Total claims by creditors  (Interest)  (b)</t>
  </si>
  <si>
    <t>Total claims by creditors  (Other Charges)  (c)</t>
  </si>
  <si>
    <t>Total (a+b+c)</t>
  </si>
  <si>
    <t xml:space="preserve"> Total Claims admitted  (principal amount) (a)</t>
  </si>
  <si>
    <t xml:space="preserve"> Total Claims admitted  (Interest) (b)</t>
  </si>
  <si>
    <t>Total claims admitted  (Other Charges)  (c)</t>
  </si>
  <si>
    <t>Total (a+b)</t>
  </si>
  <si>
    <t>A.</t>
  </si>
  <si>
    <t xml:space="preserve">Financial Creditors </t>
  </si>
  <si>
    <t>Secured*</t>
  </si>
  <si>
    <t>No</t>
  </si>
  <si>
    <t>TOTAL  (A)</t>
  </si>
  <si>
    <t>OPERATIONAL CREDITORS - FORM B</t>
  </si>
  <si>
    <t>OPERATIONAL CREDITORS-Contractors/ Suppliers/Consultants - FORM B Received</t>
  </si>
  <si>
    <t>Name of Operational Creditor</t>
  </si>
  <si>
    <t>Claim Amount (Rs.)</t>
  </si>
  <si>
    <t>Amount Admitted</t>
  </si>
  <si>
    <t>Amount under verification</t>
  </si>
  <si>
    <t>TOTAL</t>
  </si>
  <si>
    <t>Total (a+b+C)</t>
  </si>
  <si>
    <t>Santoshi Barrier Film India Private Limited</t>
  </si>
  <si>
    <t>Bank of Baroda</t>
  </si>
  <si>
    <t>N.A.</t>
  </si>
  <si>
    <t>Phoenix ARC Private Limited</t>
  </si>
  <si>
    <t>U67190MH2007PTC168303</t>
  </si>
  <si>
    <t>Tata Capital Financial Services Limited</t>
  </si>
  <si>
    <t>U67100MH2010PLC210201</t>
  </si>
  <si>
    <t>FINANCIAL CREDITORS in  a Class</t>
  </si>
  <si>
    <t>The Public Announcement called for submission of proof of claims from Financial Creditors in a class - as stipulated in Regulation 8A. Till 08/05/2023  the undersigned Interim Resolution Professional has received claims from the following Creditors:</t>
  </si>
  <si>
    <t xml:space="preserve">FINANCIAL CREDITORS in a class </t>
  </si>
  <si>
    <r>
      <t>The Public Announcement called for submission of proof of claims from Operational Creditors in FORM B as stipulated in Regulation 7. Till</t>
    </r>
    <r>
      <rPr>
        <sz val="12"/>
        <rFont val="Cambria"/>
        <family val="1"/>
      </rPr>
      <t xml:space="preserve"> 08/05/2023  the</t>
    </r>
    <r>
      <rPr>
        <sz val="12"/>
        <color theme="1"/>
        <rFont val="Cambria"/>
        <family val="1"/>
      </rPr>
      <t xml:space="preserve"> undersigned  Interim Resolution Professional has received claims from the following Operational Creditors:</t>
    </r>
  </si>
  <si>
    <t>Jagdamba Overseas</t>
  </si>
  <si>
    <r>
      <t xml:space="preserve">
</t>
    </r>
    <r>
      <rPr>
        <b/>
        <sz val="11"/>
        <color theme="1"/>
        <rFont val="Book Antiqua"/>
        <family val="1"/>
      </rPr>
      <t xml:space="preserve">Security Details- Bank of Baroda
1. Hypothecation of entire machineries, electrical installations, furniture &amp; fixtures, Office equipment, raw materials, stock in process, packing materials, finish goods, book debts and other movable fixed assets of the Santoshi Barrier Film India Private Limited situated at factory premises and other places. Santoshi Barrier Film India Private Limited
2. Property being Factory Land, piece or parcel of lease hold (MIDC) factory land admeasuring 5672.50 Sq. mtr. and Building/shed with total build up area of 1369.84 Sq. mtr. build on industrial and bearing Plot No D-51 with in the Butibori Industrial Area within the village limits of GANGAPUR, Taluka and Registration Sub- District Hingana, District and Registration District NAGPUR bounded by-
On or Towards The North by -30 Mtr Road
On or Towards the South by- MIDC Boundary
On or Towards the East by Plot No P-48 &amp; P-44
On or Towards the West by Plot No D-52
 Santoshi Barrier Film India Private Limited
3. Residential Flat No. 403, 4th Floor, admeasuring Super Built up area of 1260 Sq. Ft. each on the building No: 1, RNA, Royal Park Co-op Housing Society Ltd., M.G Road, Kandivali West Mumbai. Mrs. Dipali Dinesh Atkare (Guarantor)
4. Residential Flat No. 404, 4th Floor, admeasuring Super Built up area of 1260 Sq. Ft. each on the building No: 1, RNA, Royal Park Co-op Housing Society Ltd., M.G Road, Kandivali West Mumbai. Mr. Dinesh K. Atkare (Guarantor)
5. Flat No 208, Mun House No 2206/7 Adms 1885.00 Sq Feet super built up area, lying and being on the Second floor of the building known as “Anuradha Complex " Constructed on the land bearing Sr No 401, Adms about 2000.00Sq Mtrs in area situated at village Kathiriya, Nani Daman. Mr. Raju Mohan Singh (Guarantor)                                                                                                                                                                                                                                                                                                                                                                                                                                                                                          6.  Office No 109, Mun. House No 2205/8 Adms 475 Sq Feet super built up area, lying and being on the first floor of the building known as " Anuradha Complex " Constructed on the land bearing Sr No 401, Adms about 2000.00Sq Mtrs in area situated at village Varkund, Nani Daman. Mr. Raju Mohan Singh (Guarantor)
Security Details -Phoenix ARC Private Limited
1.  Hypothecation line mark on the asset being funded by Hero Fincrop Limited” You will not avail any “Finance” against the said asset or Hypothecate the same for whatsoever reason till we receive Full &amp; Final Payment of the said agreement. 
NR. 34674-CR C.I. Flexographic Press NSA 14 CNC GL Gearless V3 along with Auxiliaries Aluminium unwinding shafts of 152, 4mm (6’) &amp; AFS drived corona web trater 5kw
Vendor Name: Nyles Sales Agencies Private Limited Santoshi Barrier Film India Private Limited
2.  Collateral/Additional Security
Exclusive first charge by the way of Registered / Equitable Mortgage of Property situated at – plot No. 231 to 244, 272 to 300 collectively admeasuring 7460.58 Sq. Mtrs totally 43 plots carved out of Survey No. 185 admeasuring 12 H 50 Ares of Village Sindphal, Tal-Tuljapur, Dist-Osmanabad – Mr. Dinesh Atkare . (Guarantor)
3. Personal Guarantee of Mr. Madan K. Atkare, Mr. Dinesh K. Atkare and Mrs. Mrs. Dipali Dinesh Atkare  
Security Details - Tata Capital Financial Services Limited
1.  NR. 34674-CR C.I. Flexographic Press NSA 14 CNC GL Gearless V3 along with Auxiliaries Aluminium unwinding shafts of 152, 4mm (6’) &amp; AFS drived corona web trater 5kw
Vendor Name: Brick &amp; Byle Innovative Products Pvt. Ltd.
2. Irrevocable and Unconditional Personal Guarantee of Mr. Madan K. Atkare, Mr. Dinesh K. Atkare.
</t>
    </r>
  </si>
  <si>
    <t>Income Tax Department</t>
  </si>
  <si>
    <t>As per latest Financials available, the claimed amount is under dispute &amp; no provision made in books</t>
  </si>
  <si>
    <t>Deputy commissioner of State Tax</t>
  </si>
  <si>
    <t>Admitted</t>
  </si>
  <si>
    <t>Remarks</t>
  </si>
  <si>
    <t>Name of Corporate Debtor- Santoshi Barrier Film India Private Limited</t>
  </si>
  <si>
    <t>00FINANCIAL CREDITORS - FORM C RECEIVED</t>
  </si>
  <si>
    <t>Date of Commencement of CIRP-18.04.2023 List of Creditors as on 22.09.2023</t>
  </si>
  <si>
    <t xml:space="preserve">Notes:
1. This list presents claims received as on September 10, 2023, verified as on September 22, 2023, and remains subject to further verification and updation by RP in that regard
2. Figures have been converted into INR from respective currency as per Regulation 15 of Insolvency and Bankruptcy Board of India (Insolvency Resolution Process for Corporate Process) Regulations, 2016 (“CIRP Regulations”) as amended from time to time.
3. The abovementioned voting share has been computed on the basis of amounts verified as on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</si>
</sst>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 #,##0_ ;_ * \-#,##0_ ;_ * &quot;-&quot;??_ ;_ @_ "/>
    <numFmt numFmtId="166" formatCode="_(* #,##0_);_(* \(#,##0\);_(* &quot;-&quot;??_);_(@_)"/>
    <numFmt numFmtId="167" formatCode="0.0000%"/>
  </numFmts>
  <fonts count="19" x14ac:knownFonts="1">
    <font>
      <sz val="11"/>
      <color theme="1"/>
      <name val="Calibri"/>
      <family val="2"/>
      <scheme val="minor"/>
    </font>
    <font>
      <sz val="11"/>
      <color theme="1"/>
      <name val="Calibri"/>
      <family val="2"/>
      <scheme val="minor"/>
    </font>
    <font>
      <sz val="12"/>
      <color theme="1"/>
      <name val="Arial"/>
      <family val="2"/>
    </font>
    <font>
      <b/>
      <u/>
      <sz val="12"/>
      <color theme="1"/>
      <name val="Arial"/>
      <family val="2"/>
    </font>
    <font>
      <b/>
      <sz val="12"/>
      <color theme="1"/>
      <name val="Arial"/>
      <family val="2"/>
    </font>
    <font>
      <sz val="12"/>
      <name val="Arial"/>
      <family val="2"/>
    </font>
    <font>
      <b/>
      <u/>
      <sz val="12"/>
      <color theme="1"/>
      <name val="Cambria"/>
      <family val="1"/>
    </font>
    <font>
      <sz val="12"/>
      <color theme="1"/>
      <name val="Cambria"/>
      <family val="1"/>
    </font>
    <font>
      <sz val="12"/>
      <name val="Cambria"/>
      <family val="1"/>
    </font>
    <font>
      <sz val="12"/>
      <color theme="1"/>
      <name val="Times New Roman"/>
      <family val="1"/>
    </font>
    <font>
      <sz val="10"/>
      <color rgb="FF1D1D1C"/>
      <name val="Segoe UI"/>
      <family val="2"/>
    </font>
    <font>
      <sz val="10"/>
      <color rgb="FF000000"/>
      <name val="Times New Roman"/>
      <family val="1"/>
    </font>
    <font>
      <sz val="11"/>
      <color theme="1"/>
      <name val="Book Antiqua"/>
      <family val="1"/>
    </font>
    <font>
      <sz val="12"/>
      <color theme="1"/>
      <name val="Book Antiqua"/>
      <family val="1"/>
    </font>
    <font>
      <b/>
      <u/>
      <sz val="12"/>
      <color theme="1"/>
      <name val="Book Antiqua"/>
      <family val="1"/>
    </font>
    <font>
      <b/>
      <sz val="12"/>
      <color theme="1"/>
      <name val="Book Antiqua"/>
      <family val="1"/>
    </font>
    <font>
      <sz val="10"/>
      <color rgb="FF1D1D1C"/>
      <name val="Book Antiqua"/>
      <family val="1"/>
    </font>
    <font>
      <b/>
      <sz val="11"/>
      <color theme="1"/>
      <name val="Book Antiqua"/>
      <family val="1"/>
    </font>
    <font>
      <b/>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EFF6D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1" fillId="0" borderId="0"/>
  </cellStyleXfs>
  <cellXfs count="97">
    <xf numFmtId="0" fontId="0" fillId="0" borderId="0" xfId="0"/>
    <xf numFmtId="0" fontId="4" fillId="2" borderId="1" xfId="0" applyFont="1" applyFill="1" applyBorder="1" applyAlignment="1" applyProtection="1">
      <alignment horizontal="center" vertical="top"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top" wrapText="1"/>
      <protection locked="0"/>
    </xf>
    <xf numFmtId="165" fontId="2" fillId="3" borderId="1" xfId="1" applyNumberFormat="1" applyFont="1" applyFill="1" applyBorder="1" applyAlignment="1" applyProtection="1">
      <alignment vertical="top" wrapText="1"/>
      <protection locked="0"/>
    </xf>
    <xf numFmtId="165" fontId="2" fillId="0" borderId="1" xfId="1" applyNumberFormat="1" applyFont="1" applyFill="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7" fillId="0" borderId="1" xfId="0" applyFont="1" applyBorder="1" applyAlignment="1">
      <alignment vertical="center"/>
    </xf>
    <xf numFmtId="0" fontId="0" fillId="0" borderId="5" xfId="0" applyBorder="1" applyAlignment="1">
      <alignment vertical="center" wrapText="1"/>
    </xf>
    <xf numFmtId="0" fontId="10" fillId="0" borderId="5" xfId="0" applyFont="1" applyBorder="1" applyAlignment="1">
      <alignment horizontal="center" vertical="center" wrapText="1"/>
    </xf>
    <xf numFmtId="43" fontId="5" fillId="0" borderId="1" xfId="1" applyFont="1" applyFill="1" applyBorder="1" applyAlignment="1" applyProtection="1">
      <alignment horizontal="left" vertical="top" wrapText="1"/>
      <protection locked="0"/>
    </xf>
    <xf numFmtId="166" fontId="2" fillId="0" borderId="1" xfId="0" applyNumberFormat="1" applyFont="1" applyBorder="1" applyAlignment="1" applyProtection="1">
      <alignment vertical="top" wrapText="1"/>
      <protection locked="0"/>
    </xf>
    <xf numFmtId="0" fontId="0" fillId="0" borderId="0" xfId="0" applyAlignment="1">
      <alignment wrapText="1"/>
    </xf>
    <xf numFmtId="0" fontId="4" fillId="0" borderId="1" xfId="0" applyFont="1" applyBorder="1" applyAlignment="1" applyProtection="1">
      <alignment horizontal="center" vertical="top" wrapText="1"/>
      <protection locked="0"/>
    </xf>
    <xf numFmtId="164" fontId="2" fillId="0" borderId="1" xfId="0" applyNumberFormat="1" applyFont="1" applyBorder="1" applyAlignment="1" applyProtection="1">
      <alignment horizontal="center" vertical="top" wrapText="1"/>
      <protection locked="0"/>
    </xf>
    <xf numFmtId="0" fontId="12" fillId="0" borderId="0" xfId="0" applyFont="1" applyAlignment="1">
      <alignment wrapText="1"/>
    </xf>
    <xf numFmtId="166" fontId="2" fillId="0" borderId="1" xfId="3" applyNumberFormat="1" applyFont="1" applyFill="1" applyBorder="1" applyAlignment="1" applyProtection="1">
      <alignment vertical="top" wrapText="1"/>
      <protection locked="0"/>
    </xf>
    <xf numFmtId="43" fontId="9" fillId="0" borderId="5" xfId="1" applyFont="1" applyBorder="1" applyAlignment="1">
      <alignment horizontal="center" vertical="center" wrapText="1"/>
    </xf>
    <xf numFmtId="9" fontId="2" fillId="0" borderId="1" xfId="2" applyFont="1" applyFill="1" applyBorder="1" applyAlignment="1" applyProtection="1">
      <alignment horizontal="center" vertical="top" wrapText="1"/>
      <protection locked="0"/>
    </xf>
    <xf numFmtId="166" fontId="2" fillId="0" borderId="1" xfId="3" applyNumberFormat="1" applyFont="1" applyFill="1" applyBorder="1" applyAlignment="1" applyProtection="1">
      <alignment horizontal="left" vertical="top" wrapText="1"/>
      <protection locked="0"/>
    </xf>
    <xf numFmtId="167" fontId="2" fillId="0" borderId="1" xfId="2" applyNumberFormat="1"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top" wrapText="1"/>
      <protection locked="0"/>
    </xf>
    <xf numFmtId="0" fontId="4" fillId="0" borderId="1" xfId="0" applyFont="1" applyBorder="1" applyAlignment="1" applyProtection="1">
      <alignment horizontal="right" vertical="top" wrapText="1"/>
      <protection locked="0"/>
    </xf>
    <xf numFmtId="166" fontId="4" fillId="0" borderId="1" xfId="0" applyNumberFormat="1" applyFont="1" applyBorder="1" applyAlignment="1" applyProtection="1">
      <alignment horizontal="right" vertical="top" wrapText="1"/>
      <protection locked="0"/>
    </xf>
    <xf numFmtId="9" fontId="4" fillId="0" borderId="1" xfId="2" applyFont="1" applyFill="1" applyBorder="1" applyAlignment="1" applyProtection="1">
      <alignment horizontal="center" vertical="top" wrapText="1"/>
      <protection locked="0"/>
    </xf>
    <xf numFmtId="0" fontId="13" fillId="0" borderId="1" xfId="0" applyFont="1" applyBorder="1" applyAlignment="1" applyProtection="1">
      <alignment vertical="center" wrapText="1"/>
      <protection locked="0"/>
    </xf>
    <xf numFmtId="0" fontId="12" fillId="0" borderId="0" xfId="0" applyFont="1"/>
    <xf numFmtId="9" fontId="13" fillId="0" borderId="1" xfId="2" applyFont="1" applyFill="1" applyBorder="1" applyAlignment="1" applyProtection="1">
      <alignment horizontal="center" vertical="center"/>
      <protection locked="0"/>
    </xf>
    <xf numFmtId="0" fontId="12" fillId="0" borderId="0" xfId="0" applyFont="1" applyAlignment="1">
      <alignment vertical="center"/>
    </xf>
    <xf numFmtId="166" fontId="13" fillId="0" borderId="1" xfId="3" applyNumberFormat="1" applyFont="1" applyFill="1" applyBorder="1" applyAlignment="1" applyProtection="1">
      <alignment horizontal="left" vertical="top"/>
      <protection locked="0"/>
    </xf>
    <xf numFmtId="166" fontId="13" fillId="0" borderId="1" xfId="3" applyNumberFormat="1" applyFont="1" applyFill="1" applyBorder="1" applyAlignment="1" applyProtection="1">
      <alignment vertical="top"/>
      <protection locked="0"/>
    </xf>
    <xf numFmtId="167" fontId="13" fillId="0" borderId="1" xfId="2" applyNumberFormat="1" applyFont="1" applyFill="1" applyBorder="1" applyAlignment="1" applyProtection="1">
      <alignment horizontal="center" vertical="top"/>
      <protection locked="0"/>
    </xf>
    <xf numFmtId="9" fontId="15" fillId="0" borderId="1" xfId="2" applyFont="1" applyFill="1" applyBorder="1" applyAlignment="1" applyProtection="1">
      <alignment horizontal="center" vertical="top"/>
      <protection locked="0"/>
    </xf>
    <xf numFmtId="3" fontId="0" fillId="0" borderId="5" xfId="0" applyNumberFormat="1" applyBorder="1" applyAlignment="1">
      <alignment vertical="center" wrapText="1"/>
    </xf>
    <xf numFmtId="0" fontId="15" fillId="0" borderId="1" xfId="0" applyFont="1" applyBorder="1" applyAlignment="1" applyProtection="1">
      <alignment horizontal="center" vertical="top"/>
      <protection locked="0"/>
    </xf>
    <xf numFmtId="0" fontId="15" fillId="0" borderId="1" xfId="0" applyFont="1" applyBorder="1" applyAlignment="1" applyProtection="1">
      <alignment horizontal="left" vertical="top"/>
      <protection locked="0"/>
    </xf>
    <xf numFmtId="0" fontId="14" fillId="0" borderId="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14" fillId="0" borderId="1" xfId="0" applyFont="1" applyBorder="1" applyAlignment="1" applyProtection="1">
      <alignment horizontal="left" vertical="center"/>
      <protection locked="0"/>
    </xf>
    <xf numFmtId="0" fontId="14" fillId="0" borderId="1" xfId="0" applyFont="1" applyBorder="1" applyAlignment="1" applyProtection="1">
      <alignment horizontal="left" vertical="top"/>
      <protection locked="0"/>
    </xf>
    <xf numFmtId="0" fontId="13" fillId="0" borderId="1" xfId="0" applyFont="1" applyBorder="1" applyAlignment="1" applyProtection="1">
      <alignment horizontal="center" vertical="top"/>
      <protection locked="0"/>
    </xf>
    <xf numFmtId="0" fontId="15" fillId="0" borderId="1" xfId="0" applyFont="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164" fontId="13" fillId="0" borderId="1" xfId="0" applyNumberFormat="1" applyFont="1" applyBorder="1" applyAlignment="1" applyProtection="1">
      <alignment horizontal="center" vertical="top"/>
      <protection locked="0"/>
    </xf>
    <xf numFmtId="0" fontId="15" fillId="0" borderId="1" xfId="0" applyFont="1" applyBorder="1" applyAlignment="1" applyProtection="1">
      <alignment horizontal="center" vertical="center"/>
      <protection locked="0"/>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1" xfId="0" applyFont="1" applyBorder="1" applyAlignment="1" applyProtection="1">
      <alignment vertical="top" wrapText="1"/>
      <protection locked="0"/>
    </xf>
    <xf numFmtId="165" fontId="13" fillId="0" borderId="1" xfId="1" applyNumberFormat="1" applyFont="1" applyFill="1" applyBorder="1" applyAlignment="1" applyProtection="1">
      <alignment vertical="top" wrapText="1"/>
      <protection locked="0"/>
    </xf>
    <xf numFmtId="166" fontId="13" fillId="0" borderId="1" xfId="0" applyNumberFormat="1" applyFont="1" applyBorder="1" applyAlignment="1" applyProtection="1">
      <alignment vertical="top" wrapText="1"/>
      <protection locked="0"/>
    </xf>
    <xf numFmtId="0" fontId="15" fillId="0" borderId="1" xfId="0" applyFont="1" applyBorder="1" applyAlignment="1" applyProtection="1">
      <alignment horizontal="right" vertical="top"/>
      <protection locked="0"/>
    </xf>
    <xf numFmtId="166" fontId="15" fillId="0" borderId="1" xfId="0" applyNumberFormat="1" applyFont="1" applyBorder="1" applyAlignment="1" applyProtection="1">
      <alignment horizontal="right" vertical="top"/>
      <protection locked="0"/>
    </xf>
    <xf numFmtId="43" fontId="15" fillId="0" borderId="1" xfId="0" applyNumberFormat="1" applyFont="1" applyBorder="1" applyAlignment="1" applyProtection="1">
      <alignment horizontal="right" vertical="top"/>
      <protection locked="0"/>
    </xf>
    <xf numFmtId="0" fontId="7" fillId="0" borderId="0" xfId="0" applyFont="1" applyAlignment="1">
      <alignment vertical="center"/>
    </xf>
    <xf numFmtId="166" fontId="12" fillId="0" borderId="1" xfId="1" applyNumberFormat="1" applyFont="1" applyBorder="1" applyAlignment="1">
      <alignment vertical="center"/>
    </xf>
    <xf numFmtId="0" fontId="18" fillId="0" borderId="14" xfId="0" applyFont="1" applyBorder="1" applyAlignment="1">
      <alignment vertical="center" wrapText="1"/>
    </xf>
    <xf numFmtId="0" fontId="18" fillId="0" borderId="7" xfId="0" applyFont="1" applyBorder="1"/>
    <xf numFmtId="166" fontId="0" fillId="0" borderId="5" xfId="1" applyNumberFormat="1" applyFont="1" applyBorder="1" applyAlignment="1">
      <alignment vertical="center" wrapText="1"/>
    </xf>
    <xf numFmtId="166" fontId="18" fillId="0" borderId="14" xfId="0" applyNumberFormat="1" applyFont="1" applyBorder="1" applyAlignment="1">
      <alignment vertical="center" wrapText="1"/>
    </xf>
    <xf numFmtId="0" fontId="15" fillId="0" borderId="1" xfId="0" applyFont="1" applyBorder="1" applyAlignment="1" applyProtection="1">
      <alignment horizontal="left" vertical="top" wrapText="1"/>
      <protection locked="0"/>
    </xf>
    <xf numFmtId="43" fontId="15" fillId="0" borderId="1" xfId="3" applyFont="1" applyFill="1" applyBorder="1" applyAlignment="1" applyProtection="1">
      <alignment horizontal="center" vertical="top" wrapText="1"/>
      <protection locked="0"/>
    </xf>
    <xf numFmtId="0" fontId="12" fillId="0" borderId="9"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top" wrapText="1"/>
      <protection locked="0"/>
    </xf>
    <xf numFmtId="0" fontId="4" fillId="2" borderId="1" xfId="0" applyFont="1" applyFill="1" applyBorder="1" applyAlignment="1" applyProtection="1">
      <alignment horizontal="center" vertical="top" wrapText="1"/>
      <protection locked="0"/>
    </xf>
    <xf numFmtId="0" fontId="4" fillId="2" borderId="1" xfId="0" applyFont="1" applyFill="1" applyBorder="1" applyAlignment="1" applyProtection="1">
      <alignment horizontal="left" vertical="top" wrapText="1"/>
      <protection locked="0"/>
    </xf>
    <xf numFmtId="43" fontId="4" fillId="2" borderId="1" xfId="3" applyFont="1" applyFill="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7" fillId="0" borderId="9" xfId="0" applyFont="1" applyBorder="1" applyAlignment="1" applyProtection="1">
      <alignment horizontal="center" wrapText="1"/>
      <protection locked="0"/>
    </xf>
    <xf numFmtId="0" fontId="7" fillId="0" borderId="7" xfId="0" applyFont="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7" fillId="0" borderId="11" xfId="0" applyFont="1" applyBorder="1" applyAlignment="1" applyProtection="1">
      <alignment horizontal="center" wrapText="1"/>
      <protection locked="0"/>
    </xf>
  </cellXfs>
  <cellStyles count="5">
    <cellStyle name="Comma" xfId="1" builtinId="3"/>
    <cellStyle name="Comma 2" xfId="3" xr:uid="{00000000-0005-0000-0000-000001000000}"/>
    <cellStyle name="Normal" xfId="0" builtinId="0"/>
    <cellStyle name="Normal 2"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3"/>
  <sheetViews>
    <sheetView tabSelected="1" topLeftCell="A20" zoomScale="88" zoomScaleNormal="88" zoomScaleSheetLayoutView="85" workbookViewId="0">
      <selection activeCell="D26" sqref="D26"/>
    </sheetView>
  </sheetViews>
  <sheetFormatPr defaultColWidth="8.88671875" defaultRowHeight="14.4" x14ac:dyDescent="0.3"/>
  <cols>
    <col min="1" max="1" width="8.88671875" style="26"/>
    <col min="2" max="2" width="13.6640625" style="26" customWidth="1"/>
    <col min="3" max="3" width="15.6640625" style="26" customWidth="1"/>
    <col min="4" max="4" width="12.44140625" style="26" customWidth="1"/>
    <col min="5" max="5" width="29.5546875" style="26" customWidth="1"/>
    <col min="6" max="6" width="20.5546875" style="26" customWidth="1"/>
    <col min="7" max="7" width="20.6640625" style="26" customWidth="1"/>
    <col min="8" max="8" width="20.44140625" style="26" customWidth="1"/>
    <col min="9" max="9" width="16.88671875" style="26" customWidth="1"/>
    <col min="10" max="10" width="19" style="26" customWidth="1"/>
    <col min="11" max="11" width="20.88671875" style="26" customWidth="1"/>
    <col min="12" max="12" width="20.109375" style="26" customWidth="1"/>
    <col min="13" max="13" width="15.44140625" style="26" customWidth="1"/>
    <col min="14" max="14" width="18.5546875" style="26" customWidth="1"/>
    <col min="15" max="15" width="20.33203125" style="26" customWidth="1"/>
    <col min="16" max="16384" width="8.88671875" style="26"/>
  </cols>
  <sheetData>
    <row r="2" spans="1:16" ht="15.6" x14ac:dyDescent="0.3">
      <c r="A2" s="25"/>
      <c r="B2" s="70" t="s">
        <v>52</v>
      </c>
      <c r="C2" s="70"/>
      <c r="D2" s="70"/>
      <c r="E2" s="70"/>
      <c r="F2" s="70"/>
      <c r="G2" s="70"/>
      <c r="H2" s="70"/>
      <c r="I2" s="70"/>
      <c r="J2" s="70"/>
      <c r="K2" s="70"/>
      <c r="L2" s="70"/>
      <c r="M2" s="70"/>
      <c r="N2" s="70"/>
      <c r="O2" s="70"/>
      <c r="P2" s="70"/>
    </row>
    <row r="3" spans="1:16" ht="15.6" x14ac:dyDescent="0.3">
      <c r="A3" s="34" t="s">
        <v>0</v>
      </c>
      <c r="B3" s="35"/>
      <c r="C3" s="36"/>
      <c r="D3" s="36"/>
      <c r="E3" s="36"/>
      <c r="F3" s="36"/>
      <c r="G3" s="35"/>
      <c r="H3" s="37" t="s">
        <v>1</v>
      </c>
      <c r="I3" s="37"/>
      <c r="J3" s="36"/>
      <c r="K3" s="36"/>
      <c r="L3" s="36"/>
      <c r="M3" s="36"/>
      <c r="N3" s="36"/>
      <c r="O3" s="36"/>
      <c r="P3" s="36"/>
    </row>
    <row r="4" spans="1:16" ht="15.6" x14ac:dyDescent="0.3">
      <c r="A4" s="34"/>
      <c r="B4" s="71" t="s">
        <v>54</v>
      </c>
      <c r="C4" s="71"/>
      <c r="D4" s="71"/>
      <c r="E4" s="71"/>
      <c r="F4" s="71"/>
      <c r="G4" s="71"/>
      <c r="H4" s="71"/>
      <c r="I4" s="71"/>
      <c r="J4" s="71"/>
      <c r="K4" s="71"/>
      <c r="L4" s="71"/>
      <c r="M4" s="71"/>
      <c r="N4" s="71"/>
      <c r="O4" s="71"/>
      <c r="P4" s="71"/>
    </row>
    <row r="5" spans="1:16" ht="15.6" x14ac:dyDescent="0.3">
      <c r="A5" s="34" t="s">
        <v>2</v>
      </c>
      <c r="B5" s="38" t="s">
        <v>53</v>
      </c>
      <c r="C5" s="39"/>
      <c r="D5" s="39"/>
      <c r="E5" s="39"/>
      <c r="F5" s="39"/>
      <c r="G5" s="39"/>
      <c r="H5" s="39"/>
      <c r="I5" s="39"/>
      <c r="J5" s="39"/>
      <c r="K5" s="39"/>
      <c r="L5" s="39"/>
      <c r="M5" s="39"/>
      <c r="N5" s="39"/>
      <c r="O5" s="39"/>
      <c r="P5" s="40"/>
    </row>
    <row r="6" spans="1:16" ht="15.6" x14ac:dyDescent="0.3">
      <c r="A6" s="72" t="s">
        <v>3</v>
      </c>
      <c r="B6" s="72" t="s">
        <v>4</v>
      </c>
      <c r="C6" s="72" t="s">
        <v>5</v>
      </c>
      <c r="D6" s="72" t="s">
        <v>6</v>
      </c>
      <c r="E6" s="72" t="s">
        <v>7</v>
      </c>
      <c r="F6" s="72" t="s">
        <v>8</v>
      </c>
      <c r="G6" s="72" t="s">
        <v>9</v>
      </c>
      <c r="H6" s="72"/>
      <c r="I6" s="72"/>
      <c r="J6" s="72"/>
      <c r="K6" s="72" t="s">
        <v>10</v>
      </c>
      <c r="L6" s="72"/>
      <c r="M6" s="72"/>
      <c r="N6" s="72"/>
      <c r="O6" s="59" t="s">
        <v>11</v>
      </c>
      <c r="P6" s="60" t="s">
        <v>12</v>
      </c>
    </row>
    <row r="7" spans="1:16" ht="62.4" x14ac:dyDescent="0.3">
      <c r="A7" s="72"/>
      <c r="B7" s="72"/>
      <c r="C7" s="72"/>
      <c r="D7" s="72"/>
      <c r="E7" s="72"/>
      <c r="F7" s="72"/>
      <c r="G7" s="41" t="s">
        <v>13</v>
      </c>
      <c r="H7" s="41" t="s">
        <v>14</v>
      </c>
      <c r="I7" s="41" t="s">
        <v>15</v>
      </c>
      <c r="J7" s="41" t="s">
        <v>16</v>
      </c>
      <c r="K7" s="41" t="s">
        <v>17</v>
      </c>
      <c r="L7" s="41" t="s">
        <v>18</v>
      </c>
      <c r="M7" s="41" t="s">
        <v>19</v>
      </c>
      <c r="N7" s="41" t="s">
        <v>33</v>
      </c>
      <c r="O7" s="59"/>
      <c r="P7" s="60"/>
    </row>
    <row r="8" spans="1:16" ht="31.2" x14ac:dyDescent="0.3">
      <c r="A8" s="41" t="s">
        <v>21</v>
      </c>
      <c r="B8" s="42" t="s">
        <v>22</v>
      </c>
      <c r="C8" s="42"/>
      <c r="D8" s="42"/>
      <c r="E8" s="42"/>
      <c r="F8" s="42"/>
      <c r="G8" s="42"/>
      <c r="H8" s="42"/>
      <c r="I8" s="42"/>
      <c r="J8" s="42"/>
      <c r="K8" s="42"/>
      <c r="L8" s="42"/>
      <c r="M8" s="42"/>
      <c r="N8" s="42"/>
      <c r="O8" s="42"/>
      <c r="P8" s="43"/>
    </row>
    <row r="9" spans="1:16" s="28" customFormat="1" ht="31.2" x14ac:dyDescent="0.3">
      <c r="A9" s="44">
        <v>1</v>
      </c>
      <c r="B9" s="25" t="s">
        <v>35</v>
      </c>
      <c r="C9" s="25" t="s">
        <v>23</v>
      </c>
      <c r="D9" s="25" t="s">
        <v>24</v>
      </c>
      <c r="E9" s="45" t="s">
        <v>36</v>
      </c>
      <c r="F9" s="45" t="s">
        <v>36</v>
      </c>
      <c r="G9" s="54">
        <v>197706027.5</v>
      </c>
      <c r="H9" s="54">
        <f>108110239.31-500000</f>
        <v>107610239.31</v>
      </c>
      <c r="I9" s="54">
        <v>500000</v>
      </c>
      <c r="J9" s="54">
        <f>SUM(G9:I9)</f>
        <v>305816266.81</v>
      </c>
      <c r="K9" s="54">
        <v>197706027.5</v>
      </c>
      <c r="L9" s="54">
        <f>105397847.623686-500000</f>
        <v>104897847.623686</v>
      </c>
      <c r="M9" s="54">
        <v>500000</v>
      </c>
      <c r="N9" s="54">
        <f>SUM(K9:M9)</f>
        <v>303103875.12368602</v>
      </c>
      <c r="O9" s="54">
        <f>J9-N9</f>
        <v>2712391.6863139868</v>
      </c>
      <c r="P9" s="27">
        <f>+N9/$N$13</f>
        <v>0.64871790139925589</v>
      </c>
    </row>
    <row r="10" spans="1:16" s="28" customFormat="1" ht="46.8" x14ac:dyDescent="0.3">
      <c r="A10" s="44">
        <v>2</v>
      </c>
      <c r="B10" s="25" t="s">
        <v>37</v>
      </c>
      <c r="C10" s="25" t="s">
        <v>23</v>
      </c>
      <c r="D10" s="25" t="s">
        <v>24</v>
      </c>
      <c r="E10" s="45" t="s">
        <v>38</v>
      </c>
      <c r="F10" s="45" t="s">
        <v>36</v>
      </c>
      <c r="G10" s="54">
        <v>33041028</v>
      </c>
      <c r="H10" s="54">
        <v>28920276</v>
      </c>
      <c r="I10" s="54">
        <v>0</v>
      </c>
      <c r="J10" s="54">
        <f>G10+H10+I10</f>
        <v>61961304</v>
      </c>
      <c r="K10" s="54">
        <v>33041028</v>
      </c>
      <c r="L10" s="54">
        <v>28920276</v>
      </c>
      <c r="M10" s="54">
        <v>0</v>
      </c>
      <c r="N10" s="54">
        <f>K10+L10+M10</f>
        <v>61961304</v>
      </c>
      <c r="O10" s="54">
        <f>J10-N10</f>
        <v>0</v>
      </c>
      <c r="P10" s="27">
        <f>+N10/$N$13</f>
        <v>0.13261264667909306</v>
      </c>
    </row>
    <row r="11" spans="1:16" s="28" customFormat="1" ht="62.4" x14ac:dyDescent="0.3">
      <c r="A11" s="44">
        <v>3</v>
      </c>
      <c r="B11" s="25" t="s">
        <v>39</v>
      </c>
      <c r="C11" s="25" t="s">
        <v>23</v>
      </c>
      <c r="D11" s="25" t="s">
        <v>24</v>
      </c>
      <c r="E11" s="46" t="s">
        <v>40</v>
      </c>
      <c r="F11" s="45" t="s">
        <v>36</v>
      </c>
      <c r="G11" s="54">
        <v>57586000</v>
      </c>
      <c r="H11" s="54">
        <v>44584077.480000004</v>
      </c>
      <c r="I11" s="54"/>
      <c r="J11" s="54">
        <f>G11+H11+I11</f>
        <v>102170077.48</v>
      </c>
      <c r="K11" s="54">
        <f>+G11</f>
        <v>57586000</v>
      </c>
      <c r="L11" s="54">
        <f>+H11</f>
        <v>44584077.480000004</v>
      </c>
      <c r="M11" s="54">
        <v>0</v>
      </c>
      <c r="N11" s="54">
        <f>K11+L11+M11</f>
        <v>102170077.48</v>
      </c>
      <c r="O11" s="54">
        <f>J11-N11</f>
        <v>0</v>
      </c>
      <c r="P11" s="27">
        <f>+N11/$N$13</f>
        <v>0.21866945192165102</v>
      </c>
    </row>
    <row r="12" spans="1:16" ht="15.6" x14ac:dyDescent="0.3">
      <c r="A12" s="34"/>
      <c r="B12" s="47"/>
      <c r="C12" s="47"/>
      <c r="D12" s="47"/>
      <c r="E12" s="47"/>
      <c r="F12" s="48"/>
      <c r="G12" s="29"/>
      <c r="H12" s="30"/>
      <c r="I12" s="30"/>
      <c r="J12" s="30"/>
      <c r="K12" s="29"/>
      <c r="L12" s="29"/>
      <c r="M12" s="29"/>
      <c r="N12" s="30"/>
      <c r="O12" s="49"/>
      <c r="P12" s="31"/>
    </row>
    <row r="13" spans="1:16" ht="15.6" x14ac:dyDescent="0.3">
      <c r="A13" s="34"/>
      <c r="B13" s="50" t="s">
        <v>25</v>
      </c>
      <c r="C13" s="50"/>
      <c r="D13" s="50"/>
      <c r="E13" s="50"/>
      <c r="F13" s="51">
        <f t="shared" ref="F13" si="0">SUM(F9:F12)</f>
        <v>0</v>
      </c>
      <c r="G13" s="51">
        <f t="shared" ref="G13:N13" si="1">SUM(G9:G12)</f>
        <v>288333055.5</v>
      </c>
      <c r="H13" s="51">
        <f t="shared" si="1"/>
        <v>181114592.79000002</v>
      </c>
      <c r="I13" s="51">
        <f t="shared" si="1"/>
        <v>500000</v>
      </c>
      <c r="J13" s="51">
        <f t="shared" si="1"/>
        <v>469947648.29000002</v>
      </c>
      <c r="K13" s="51">
        <f t="shared" si="1"/>
        <v>288333055.5</v>
      </c>
      <c r="L13" s="51">
        <f t="shared" si="1"/>
        <v>178402201.103686</v>
      </c>
      <c r="M13" s="51">
        <f t="shared" si="1"/>
        <v>500000</v>
      </c>
      <c r="N13" s="52">
        <f t="shared" si="1"/>
        <v>467235256.60368603</v>
      </c>
      <c r="O13" s="51"/>
      <c r="P13" s="32">
        <f>SUM(P9:P12)</f>
        <v>1</v>
      </c>
    </row>
    <row r="14" spans="1:16" ht="15" customHeight="1" x14ac:dyDescent="0.3">
      <c r="A14" s="61" t="s">
        <v>46</v>
      </c>
      <c r="B14" s="62"/>
      <c r="C14" s="62"/>
      <c r="D14" s="62"/>
      <c r="E14" s="62"/>
      <c r="F14" s="62"/>
      <c r="G14" s="62"/>
      <c r="H14" s="62"/>
      <c r="I14" s="62"/>
      <c r="J14" s="62"/>
      <c r="K14" s="62"/>
      <c r="L14" s="62"/>
      <c r="M14" s="62"/>
      <c r="N14" s="62"/>
      <c r="O14" s="62"/>
      <c r="P14" s="63"/>
    </row>
    <row r="15" spans="1:16" ht="15" customHeight="1" x14ac:dyDescent="0.3">
      <c r="A15" s="64"/>
      <c r="B15" s="65"/>
      <c r="C15" s="65"/>
      <c r="D15" s="65"/>
      <c r="E15" s="65"/>
      <c r="F15" s="65"/>
      <c r="G15" s="65"/>
      <c r="H15" s="65"/>
      <c r="I15" s="65"/>
      <c r="J15" s="65"/>
      <c r="K15" s="65"/>
      <c r="L15" s="65"/>
      <c r="M15" s="65"/>
      <c r="N15" s="65"/>
      <c r="O15" s="65"/>
      <c r="P15" s="66"/>
    </row>
    <row r="16" spans="1:16" ht="15" customHeight="1" x14ac:dyDescent="0.3">
      <c r="A16" s="64"/>
      <c r="B16" s="65"/>
      <c r="C16" s="65"/>
      <c r="D16" s="65"/>
      <c r="E16" s="65"/>
      <c r="F16" s="65"/>
      <c r="G16" s="65"/>
      <c r="H16" s="65"/>
      <c r="I16" s="65"/>
      <c r="J16" s="65"/>
      <c r="K16" s="65"/>
      <c r="L16" s="65"/>
      <c r="M16" s="65"/>
      <c r="N16" s="65"/>
      <c r="O16" s="65"/>
      <c r="P16" s="66"/>
    </row>
    <row r="17" spans="1:16" ht="15" customHeight="1" x14ac:dyDescent="0.3">
      <c r="A17" s="64"/>
      <c r="B17" s="65"/>
      <c r="C17" s="65"/>
      <c r="D17" s="65"/>
      <c r="E17" s="65"/>
      <c r="F17" s="65"/>
      <c r="G17" s="65"/>
      <c r="H17" s="65"/>
      <c r="I17" s="65"/>
      <c r="J17" s="65"/>
      <c r="K17" s="65"/>
      <c r="L17" s="65"/>
      <c r="M17" s="65"/>
      <c r="N17" s="65"/>
      <c r="O17" s="65"/>
      <c r="P17" s="66"/>
    </row>
    <row r="18" spans="1:16" ht="15" customHeight="1" x14ac:dyDescent="0.3">
      <c r="A18" s="64"/>
      <c r="B18" s="65"/>
      <c r="C18" s="65"/>
      <c r="D18" s="65"/>
      <c r="E18" s="65"/>
      <c r="F18" s="65"/>
      <c r="G18" s="65"/>
      <c r="H18" s="65"/>
      <c r="I18" s="65"/>
      <c r="J18" s="65"/>
      <c r="K18" s="65"/>
      <c r="L18" s="65"/>
      <c r="M18" s="65"/>
      <c r="N18" s="65"/>
      <c r="O18" s="65"/>
      <c r="P18" s="66"/>
    </row>
    <row r="19" spans="1:16" ht="15" customHeight="1" x14ac:dyDescent="0.3">
      <c r="A19" s="64"/>
      <c r="B19" s="65"/>
      <c r="C19" s="65"/>
      <c r="D19" s="65"/>
      <c r="E19" s="65"/>
      <c r="F19" s="65"/>
      <c r="G19" s="65"/>
      <c r="H19" s="65"/>
      <c r="I19" s="65"/>
      <c r="J19" s="65"/>
      <c r="K19" s="65"/>
      <c r="L19" s="65"/>
      <c r="M19" s="65"/>
      <c r="N19" s="65"/>
      <c r="O19" s="65"/>
      <c r="P19" s="66"/>
    </row>
    <row r="20" spans="1:16" ht="15" customHeight="1" x14ac:dyDescent="0.3">
      <c r="A20" s="64"/>
      <c r="B20" s="65"/>
      <c r="C20" s="65"/>
      <c r="D20" s="65"/>
      <c r="E20" s="65"/>
      <c r="F20" s="65"/>
      <c r="G20" s="65"/>
      <c r="H20" s="65"/>
      <c r="I20" s="65"/>
      <c r="J20" s="65"/>
      <c r="K20" s="65"/>
      <c r="L20" s="65"/>
      <c r="M20" s="65"/>
      <c r="N20" s="65"/>
      <c r="O20" s="65"/>
      <c r="P20" s="66"/>
    </row>
    <row r="21" spans="1:16" ht="15" customHeight="1" x14ac:dyDescent="0.3">
      <c r="A21" s="64"/>
      <c r="B21" s="65"/>
      <c r="C21" s="65"/>
      <c r="D21" s="65"/>
      <c r="E21" s="65"/>
      <c r="F21" s="65"/>
      <c r="G21" s="65"/>
      <c r="H21" s="65"/>
      <c r="I21" s="65"/>
      <c r="J21" s="65"/>
      <c r="K21" s="65"/>
      <c r="L21" s="65"/>
      <c r="M21" s="65"/>
      <c r="N21" s="65"/>
      <c r="O21" s="65"/>
      <c r="P21" s="66"/>
    </row>
    <row r="22" spans="1:16" ht="327.60000000000002" customHeight="1" x14ac:dyDescent="0.3">
      <c r="A22" s="67"/>
      <c r="B22" s="68"/>
      <c r="C22" s="68"/>
      <c r="D22" s="68"/>
      <c r="E22" s="68"/>
      <c r="F22" s="68"/>
      <c r="G22" s="68"/>
      <c r="H22" s="68"/>
      <c r="I22" s="68"/>
      <c r="J22" s="68"/>
      <c r="K22" s="68"/>
      <c r="L22" s="68"/>
      <c r="M22" s="68"/>
      <c r="N22" s="68"/>
      <c r="O22" s="68"/>
      <c r="P22" s="69"/>
    </row>
    <row r="23" spans="1:16" ht="65.400000000000006" customHeight="1" x14ac:dyDescent="0.3">
      <c r="A23" s="62" t="s">
        <v>55</v>
      </c>
      <c r="B23" s="62"/>
      <c r="C23" s="62"/>
      <c r="D23" s="62"/>
      <c r="E23" s="62"/>
      <c r="F23" s="62"/>
      <c r="G23" s="62"/>
      <c r="H23" s="62"/>
      <c r="I23" s="62"/>
      <c r="J23" s="62"/>
      <c r="K23" s="62"/>
      <c r="L23" s="62"/>
      <c r="M23" s="62"/>
      <c r="N23" s="62"/>
    </row>
  </sheetData>
  <mergeCells count="14">
    <mergeCell ref="A23:N23"/>
    <mergeCell ref="O6:O7"/>
    <mergeCell ref="P6:P7"/>
    <mergeCell ref="A14:P22"/>
    <mergeCell ref="B2:P2"/>
    <mergeCell ref="B4:P4"/>
    <mergeCell ref="A6:A7"/>
    <mergeCell ref="B6:B7"/>
    <mergeCell ref="C6:C7"/>
    <mergeCell ref="D6:D7"/>
    <mergeCell ref="E6:E7"/>
    <mergeCell ref="F6:F7"/>
    <mergeCell ref="G6:J6"/>
    <mergeCell ref="K6:N6"/>
  </mergeCells>
  <pageMargins left="0.2" right="0.2" top="0.75" bottom="0.75" header="0.3" footer="0.3"/>
  <pageSetup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12"/>
  <sheetViews>
    <sheetView topLeftCell="B1" workbookViewId="0">
      <selection activeCell="B7" sqref="B7:B8"/>
    </sheetView>
  </sheetViews>
  <sheetFormatPr defaultColWidth="9.109375" defaultRowHeight="14.4" x14ac:dyDescent="0.3"/>
  <cols>
    <col min="1" max="1" width="9.109375" style="12"/>
    <col min="2" max="2" width="23.88671875" style="12" customWidth="1"/>
    <col min="3" max="3" width="18.6640625" style="12" customWidth="1"/>
    <col min="4" max="4" width="16.6640625" style="12" customWidth="1"/>
    <col min="5" max="5" width="21" style="12" customWidth="1"/>
    <col min="6" max="6" width="16.33203125" style="12" customWidth="1"/>
    <col min="7" max="7" width="12.88671875" style="12" customWidth="1"/>
    <col min="8" max="8" width="13" style="12" customWidth="1"/>
    <col min="9" max="9" width="12.6640625" style="12" customWidth="1"/>
    <col min="10" max="10" width="12.5546875" style="12" customWidth="1"/>
    <col min="11" max="11" width="13" style="12" customWidth="1"/>
    <col min="12" max="12" width="12.44140625" style="12" customWidth="1"/>
    <col min="13" max="13" width="14.5546875" style="12" customWidth="1"/>
    <col min="14" max="14" width="13.33203125" style="12" customWidth="1"/>
    <col min="15" max="15" width="12.109375" style="12" customWidth="1"/>
    <col min="16" max="16" width="12.88671875" style="12" customWidth="1"/>
    <col min="17" max="16384" width="9.109375" style="12"/>
  </cols>
  <sheetData>
    <row r="3" spans="1:16" ht="15.6" customHeight="1" x14ac:dyDescent="0.3">
      <c r="A3" s="6"/>
      <c r="B3" s="70" t="s">
        <v>34</v>
      </c>
      <c r="C3" s="70"/>
      <c r="D3" s="70"/>
      <c r="E3" s="70"/>
      <c r="F3" s="70"/>
      <c r="G3" s="70"/>
      <c r="H3" s="70"/>
      <c r="I3" s="70"/>
      <c r="J3" s="70"/>
      <c r="K3" s="70"/>
      <c r="L3" s="70"/>
      <c r="M3" s="70"/>
      <c r="N3" s="70"/>
      <c r="O3" s="70"/>
      <c r="P3" s="70"/>
    </row>
    <row r="4" spans="1:16" ht="15.6" x14ac:dyDescent="0.3">
      <c r="A4" s="13" t="s">
        <v>0</v>
      </c>
      <c r="B4" s="76" t="s">
        <v>41</v>
      </c>
      <c r="C4" s="77"/>
      <c r="D4" s="77"/>
      <c r="E4" s="77"/>
      <c r="F4" s="77"/>
      <c r="G4" s="77"/>
      <c r="H4" s="77"/>
      <c r="I4" s="77"/>
      <c r="J4" s="77"/>
      <c r="K4" s="77"/>
      <c r="L4" s="77"/>
      <c r="M4" s="77"/>
      <c r="N4" s="77"/>
      <c r="O4" s="77"/>
      <c r="P4" s="78"/>
    </row>
    <row r="5" spans="1:16" ht="59.25" customHeight="1" x14ac:dyDescent="0.3">
      <c r="A5" s="13"/>
      <c r="B5" s="82" t="s">
        <v>42</v>
      </c>
      <c r="C5" s="82"/>
      <c r="D5" s="82"/>
      <c r="E5" s="82"/>
      <c r="F5" s="82"/>
      <c r="G5" s="82"/>
      <c r="H5" s="82"/>
      <c r="I5" s="82"/>
      <c r="J5" s="82"/>
      <c r="K5" s="82"/>
      <c r="L5" s="82"/>
      <c r="M5" s="82"/>
      <c r="N5" s="82"/>
      <c r="O5" s="82"/>
      <c r="P5" s="82"/>
    </row>
    <row r="6" spans="1:16" ht="15.6" x14ac:dyDescent="0.3">
      <c r="A6" s="13" t="s">
        <v>2</v>
      </c>
      <c r="B6" s="79" t="s">
        <v>43</v>
      </c>
      <c r="C6" s="80"/>
      <c r="D6" s="80"/>
      <c r="E6" s="80"/>
      <c r="F6" s="80"/>
      <c r="G6" s="80"/>
      <c r="H6" s="80"/>
      <c r="I6" s="80"/>
      <c r="J6" s="80"/>
      <c r="K6" s="80"/>
      <c r="L6" s="80"/>
      <c r="M6" s="80"/>
      <c r="N6" s="80"/>
      <c r="O6" s="80"/>
      <c r="P6" s="81"/>
    </row>
    <row r="7" spans="1:16" ht="15.6" x14ac:dyDescent="0.3">
      <c r="A7" s="73" t="s">
        <v>3</v>
      </c>
      <c r="B7" s="73" t="s">
        <v>4</v>
      </c>
      <c r="C7" s="73" t="s">
        <v>5</v>
      </c>
      <c r="D7" s="73" t="s">
        <v>6</v>
      </c>
      <c r="E7" s="73" t="s">
        <v>7</v>
      </c>
      <c r="F7" s="73" t="s">
        <v>8</v>
      </c>
      <c r="G7" s="73" t="s">
        <v>9</v>
      </c>
      <c r="H7" s="73"/>
      <c r="I7" s="73"/>
      <c r="J7" s="73"/>
      <c r="K7" s="73" t="s">
        <v>10</v>
      </c>
      <c r="L7" s="73"/>
      <c r="M7" s="73"/>
      <c r="N7" s="73"/>
      <c r="O7" s="74" t="s">
        <v>11</v>
      </c>
      <c r="P7" s="75" t="s">
        <v>12</v>
      </c>
    </row>
    <row r="8" spans="1:16" ht="93.6" x14ac:dyDescent="0.3">
      <c r="A8" s="73"/>
      <c r="B8" s="73"/>
      <c r="C8" s="73"/>
      <c r="D8" s="73"/>
      <c r="E8" s="73"/>
      <c r="F8" s="73"/>
      <c r="G8" s="1" t="s">
        <v>13</v>
      </c>
      <c r="H8" s="1" t="s">
        <v>14</v>
      </c>
      <c r="I8" s="1" t="s">
        <v>15</v>
      </c>
      <c r="J8" s="1" t="s">
        <v>16</v>
      </c>
      <c r="K8" s="1" t="s">
        <v>17</v>
      </c>
      <c r="L8" s="1" t="s">
        <v>18</v>
      </c>
      <c r="M8" s="1" t="s">
        <v>19</v>
      </c>
      <c r="N8" s="1" t="s">
        <v>20</v>
      </c>
      <c r="O8" s="74"/>
      <c r="P8" s="75"/>
    </row>
    <row r="9" spans="1:16" ht="15.6" x14ac:dyDescent="0.3">
      <c r="A9" s="1" t="s">
        <v>21</v>
      </c>
      <c r="B9" s="2"/>
      <c r="C9" s="2"/>
      <c r="D9" s="2"/>
      <c r="E9" s="2"/>
      <c r="F9" s="2"/>
      <c r="G9" s="2"/>
      <c r="H9" s="2"/>
      <c r="I9" s="2"/>
      <c r="J9" s="2"/>
      <c r="K9" s="2"/>
      <c r="L9" s="2"/>
      <c r="M9" s="2"/>
      <c r="N9" s="2"/>
      <c r="O9" s="2"/>
      <c r="P9" s="14"/>
    </row>
    <row r="10" spans="1:16" ht="15.6" x14ac:dyDescent="0.3">
      <c r="A10" s="1">
        <v>1</v>
      </c>
      <c r="B10" s="3"/>
      <c r="C10" s="3"/>
      <c r="D10" s="3"/>
      <c r="E10" s="9"/>
      <c r="F10" s="4"/>
      <c r="G10" s="15"/>
      <c r="H10" s="16">
        <v>0</v>
      </c>
      <c r="I10" s="16">
        <v>0</v>
      </c>
      <c r="J10" s="3"/>
      <c r="K10" s="17"/>
      <c r="L10" s="16">
        <v>0</v>
      </c>
      <c r="M10" s="16">
        <v>0</v>
      </c>
      <c r="N10" s="17"/>
      <c r="O10" s="10"/>
      <c r="P10" s="18"/>
    </row>
    <row r="11" spans="1:16" ht="15.6" x14ac:dyDescent="0.3">
      <c r="A11" s="1"/>
      <c r="B11" s="3"/>
      <c r="C11" s="3"/>
      <c r="D11" s="3"/>
      <c r="E11" s="3"/>
      <c r="F11" s="5"/>
      <c r="G11" s="19"/>
      <c r="H11" s="16"/>
      <c r="I11" s="16"/>
      <c r="J11" s="16"/>
      <c r="K11" s="19"/>
      <c r="L11" s="19"/>
      <c r="M11" s="19"/>
      <c r="N11" s="16"/>
      <c r="O11" s="11"/>
      <c r="P11" s="20"/>
    </row>
    <row r="12" spans="1:16" ht="15.6" x14ac:dyDescent="0.3">
      <c r="A12" s="21"/>
      <c r="B12" s="22" t="s">
        <v>25</v>
      </c>
      <c r="C12" s="22"/>
      <c r="D12" s="22"/>
      <c r="E12" s="22"/>
      <c r="F12" s="23">
        <f t="shared" ref="F12:N12" si="0">SUM(F10:F11)</f>
        <v>0</v>
      </c>
      <c r="G12" s="23"/>
      <c r="H12" s="23">
        <f t="shared" si="0"/>
        <v>0</v>
      </c>
      <c r="I12" s="23">
        <f t="shared" si="0"/>
        <v>0</v>
      </c>
      <c r="J12" s="23">
        <f t="shared" si="0"/>
        <v>0</v>
      </c>
      <c r="K12" s="23"/>
      <c r="L12" s="23">
        <f t="shared" si="0"/>
        <v>0</v>
      </c>
      <c r="M12" s="23">
        <f t="shared" si="0"/>
        <v>0</v>
      </c>
      <c r="N12" s="23">
        <f t="shared" si="0"/>
        <v>0</v>
      </c>
      <c r="O12" s="23">
        <f>SUM(O10:O10)</f>
        <v>0</v>
      </c>
      <c r="P12" s="24"/>
    </row>
  </sheetData>
  <mergeCells count="14">
    <mergeCell ref="O7:O8"/>
    <mergeCell ref="P7:P8"/>
    <mergeCell ref="B4:P4"/>
    <mergeCell ref="B6:P6"/>
    <mergeCell ref="B3:P3"/>
    <mergeCell ref="B5:P5"/>
    <mergeCell ref="F7:F8"/>
    <mergeCell ref="G7:J7"/>
    <mergeCell ref="K7:N7"/>
    <mergeCell ref="A7:A8"/>
    <mergeCell ref="B7:B8"/>
    <mergeCell ref="C7:C8"/>
    <mergeCell ref="D7:D8"/>
    <mergeCell ref="E7: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view="pageBreakPreview" zoomScaleNormal="100" zoomScaleSheetLayoutView="100" workbookViewId="0">
      <selection activeCell="H7" sqref="H7"/>
    </sheetView>
  </sheetViews>
  <sheetFormatPr defaultRowHeight="14.4" x14ac:dyDescent="0.3"/>
  <cols>
    <col min="1" max="1" width="12.88671875" customWidth="1"/>
    <col min="2" max="2" width="19.33203125" customWidth="1"/>
    <col min="3" max="3" width="21.21875" customWidth="1"/>
    <col min="4" max="4" width="25.44140625" customWidth="1"/>
    <col min="5" max="5" width="19.6640625" customWidth="1"/>
    <col min="6" max="6" width="21" customWidth="1"/>
    <col min="7" max="7" width="14.6640625" customWidth="1"/>
    <col min="8" max="8" width="23.88671875" customWidth="1"/>
  </cols>
  <sheetData>
    <row r="1" spans="1:8" ht="15.6" x14ac:dyDescent="0.3">
      <c r="A1" s="86" t="s">
        <v>26</v>
      </c>
      <c r="B1" s="87"/>
      <c r="C1" s="87"/>
      <c r="D1" s="87"/>
      <c r="E1" s="87"/>
      <c r="F1" s="87"/>
      <c r="G1" s="87"/>
      <c r="H1" s="88"/>
    </row>
    <row r="2" spans="1:8" ht="15" x14ac:dyDescent="0.3">
      <c r="A2" s="89" t="s">
        <v>27</v>
      </c>
      <c r="B2" s="85"/>
      <c r="C2" s="85"/>
      <c r="D2" s="85"/>
      <c r="E2" s="85"/>
      <c r="F2" s="85"/>
      <c r="G2" s="85"/>
      <c r="H2" s="90"/>
    </row>
    <row r="3" spans="1:8" ht="15" x14ac:dyDescent="0.3">
      <c r="A3" s="83"/>
      <c r="B3" s="84"/>
      <c r="C3" s="85"/>
      <c r="D3" s="85"/>
      <c r="E3" s="53"/>
      <c r="F3" s="53"/>
      <c r="G3" s="53"/>
      <c r="H3" s="7"/>
    </row>
    <row r="4" spans="1:8" ht="16.5" customHeight="1" x14ac:dyDescent="0.3">
      <c r="A4" s="91" t="s">
        <v>44</v>
      </c>
      <c r="B4" s="92"/>
      <c r="C4" s="92"/>
      <c r="D4" s="92"/>
      <c r="E4" s="92"/>
      <c r="F4" s="92"/>
      <c r="G4" s="92"/>
      <c r="H4" s="93"/>
    </row>
    <row r="5" spans="1:8" ht="16.5" customHeight="1" x14ac:dyDescent="0.3">
      <c r="A5" s="94"/>
      <c r="B5" s="95"/>
      <c r="C5" s="95"/>
      <c r="D5" s="95"/>
      <c r="E5" s="95"/>
      <c r="F5" s="95"/>
      <c r="G5" s="95"/>
      <c r="H5" s="96"/>
    </row>
    <row r="6" spans="1:8" ht="46.8" x14ac:dyDescent="0.3">
      <c r="A6" s="41" t="s">
        <v>3</v>
      </c>
      <c r="B6" s="41" t="s">
        <v>28</v>
      </c>
      <c r="C6" s="41" t="s">
        <v>6</v>
      </c>
      <c r="D6" s="41" t="s">
        <v>7</v>
      </c>
      <c r="E6" s="41" t="s">
        <v>29</v>
      </c>
      <c r="F6" s="41" t="s">
        <v>30</v>
      </c>
      <c r="G6" s="41" t="s">
        <v>31</v>
      </c>
      <c r="H6" s="41" t="s">
        <v>51</v>
      </c>
    </row>
    <row r="7" spans="1:8" ht="57.6" x14ac:dyDescent="0.3">
      <c r="A7" s="8">
        <v>1</v>
      </c>
      <c r="B7" s="8" t="s">
        <v>45</v>
      </c>
      <c r="C7" s="8" t="s">
        <v>24</v>
      </c>
      <c r="D7" s="8" t="s">
        <v>36</v>
      </c>
      <c r="E7" s="57">
        <v>9346952</v>
      </c>
      <c r="F7" s="57">
        <v>0</v>
      </c>
      <c r="G7" s="57">
        <v>9346952</v>
      </c>
      <c r="H7" s="8" t="s">
        <v>48</v>
      </c>
    </row>
    <row r="8" spans="1:8" ht="28.8" x14ac:dyDescent="0.3">
      <c r="A8" s="8">
        <v>2</v>
      </c>
      <c r="B8" s="8" t="s">
        <v>47</v>
      </c>
      <c r="C8" s="8" t="s">
        <v>24</v>
      </c>
      <c r="D8" s="8" t="s">
        <v>36</v>
      </c>
      <c r="E8" s="33">
        <v>138660</v>
      </c>
      <c r="F8" s="33">
        <v>138660</v>
      </c>
      <c r="G8" s="8"/>
      <c r="H8" s="8" t="s">
        <v>50</v>
      </c>
    </row>
    <row r="9" spans="1:8" ht="28.8" x14ac:dyDescent="0.3">
      <c r="A9" s="8">
        <v>3</v>
      </c>
      <c r="B9" s="8" t="s">
        <v>49</v>
      </c>
      <c r="C9" s="8" t="s">
        <v>24</v>
      </c>
      <c r="D9" s="8" t="s">
        <v>36</v>
      </c>
      <c r="E9" s="33">
        <v>16011878</v>
      </c>
      <c r="F9" s="33">
        <f>+E9</f>
        <v>16011878</v>
      </c>
      <c r="G9" s="8"/>
      <c r="H9" s="8" t="s">
        <v>50</v>
      </c>
    </row>
    <row r="10" spans="1:8" s="56" customFormat="1" x14ac:dyDescent="0.3">
      <c r="A10" s="55"/>
      <c r="B10" s="55" t="s">
        <v>32</v>
      </c>
      <c r="C10" s="55"/>
      <c r="D10" s="55"/>
      <c r="E10" s="58">
        <f>SUM(E7:E9)</f>
        <v>25497490</v>
      </c>
      <c r="F10" s="58">
        <f>SUM(F7:F9)</f>
        <v>16150538</v>
      </c>
      <c r="G10" s="58">
        <f>SUM(G7:G9)</f>
        <v>9346952</v>
      </c>
      <c r="H10" s="55"/>
    </row>
  </sheetData>
  <mergeCells count="4">
    <mergeCell ref="A3:D3"/>
    <mergeCell ref="A1:H1"/>
    <mergeCell ref="A2:H2"/>
    <mergeCell ref="A4:H5"/>
  </mergeCells>
  <pageMargins left="0.45" right="0.45" top="0.75" bottom="0.75" header="0.3" footer="0.3"/>
  <pageSetup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FC</vt:lpstr>
      <vt:lpstr>class of creditor</vt:lpstr>
      <vt:lpstr>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2023-09-25T08:49:19Z</dcterms:modified>
</cp:coreProperties>
</file>